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120" windowHeight="10560" activeTab="0"/>
  </bookViews>
  <sheets>
    <sheet name="Отчет" sheetId="1" r:id="rId1"/>
  </sheets>
  <definedNames/>
  <calcPr fullCalcOnLoad="1"/>
</workbook>
</file>

<file path=xl/sharedStrings.xml><?xml version="1.0" encoding="utf-8"?>
<sst xmlns="http://schemas.openxmlformats.org/spreadsheetml/2006/main" count="92" uniqueCount="65">
  <si>
    <t>Отчет № 9. 05.08.2014 9:40:28</t>
  </si>
  <si>
    <t>Сведения о поступлении и расходовании средств избирательных фондов кандидатов (кросс-таблица на основании первых финансовых отчетов, шаблоны строк по горизонтали)
 </t>
  </si>
  <si>
    <t>Выборы депутатов Собрания депутатов Старицкого района шестого созыва</t>
  </si>
  <si>
    <t>территориальная избирательная комиссия Старицкого района</t>
  </si>
  <si>
    <t>По состоянию на 04.08.2014</t>
  </si>
  <si>
    <t>В руб.</t>
  </si>
  <si>
    <t>1</t>
  </si>
  <si>
    <t>Емельяновский трехмандатный</t>
  </si>
  <si>
    <t>Абдулалиев Мирзамагомед Мемедович</t>
  </si>
  <si>
    <t>2</t>
  </si>
  <si>
    <t>Колпакова Инэза Лаврентьевна</t>
  </si>
  <si>
    <t>3</t>
  </si>
  <si>
    <t>Котова Галина Николаевна</t>
  </si>
  <si>
    <t>4</t>
  </si>
  <si>
    <t>Смирнов Сергей Юрьевич</t>
  </si>
  <si>
    <t>5</t>
  </si>
  <si>
    <t>Таранов Илья Викторович</t>
  </si>
  <si>
    <t/>
  </si>
  <si>
    <t>Избирательный округ (Емельяновский трехмандатный), всего</t>
  </si>
  <si>
    <t>6</t>
  </si>
  <si>
    <t>Заволжский трехмандатный</t>
  </si>
  <si>
    <t>Котельников Сергей Яковлевич</t>
  </si>
  <si>
    <t>7</t>
  </si>
  <si>
    <t>Круглов Максим Алексеевич</t>
  </si>
  <si>
    <t>8</t>
  </si>
  <si>
    <t>Мекуренков Николай Васильевич</t>
  </si>
  <si>
    <t>9</t>
  </si>
  <si>
    <t>Семин Николай Александрович</t>
  </si>
  <si>
    <t>10</t>
  </si>
  <si>
    <t>Сироткин Андрей Александрович</t>
  </si>
  <si>
    <t>Избирательный округ (Заволжский трехмандатный), всего</t>
  </si>
  <si>
    <t>11</t>
  </si>
  <si>
    <t>Иванцовский трехмандатный</t>
  </si>
  <si>
    <t>Бахтияров Алексей Равильевич</t>
  </si>
  <si>
    <t>12</t>
  </si>
  <si>
    <t>Дубинская Наталья Викторовна</t>
  </si>
  <si>
    <t>13</t>
  </si>
  <si>
    <t>Жегунов Сергей Михайлович</t>
  </si>
  <si>
    <t>Избирательный округ (Иванцовский трехмандатный), всего</t>
  </si>
  <si>
    <t>1 010.00</t>
  </si>
  <si>
    <t>1 000.00</t>
  </si>
  <si>
    <t>14</t>
  </si>
  <si>
    <t>Луковниковский четырехмандатный</t>
  </si>
  <si>
    <t>Иванов Николай Алексеевич</t>
  </si>
  <si>
    <t>15</t>
  </si>
  <si>
    <t>Лисин Станислав Николаевич</t>
  </si>
  <si>
    <t>Избирательный округ (Луковниковский четырехмандатный), всего</t>
  </si>
  <si>
    <t>16</t>
  </si>
  <si>
    <t>Старицкий трехмандатный</t>
  </si>
  <si>
    <t>Жегунова Галина Николаевна</t>
  </si>
  <si>
    <t>17</t>
  </si>
  <si>
    <t>Лейман Алексей Юрьевич</t>
  </si>
  <si>
    <t>18</t>
  </si>
  <si>
    <t>Никуленко Андрей Сергеевич</t>
  </si>
  <si>
    <t>19</t>
  </si>
  <si>
    <t>Рыжкин Валерий Павлович</t>
  </si>
  <si>
    <t>20</t>
  </si>
  <si>
    <t>Савченко Михаил Сергеевич</t>
  </si>
  <si>
    <t>21</t>
  </si>
  <si>
    <t>Шапекина Ольга Владимировна</t>
  </si>
  <si>
    <t>Избирательный округ (Старицкий трехмандатный), всего</t>
  </si>
  <si>
    <t>Итого по избирательным объединениям, кандидатам</t>
  </si>
  <si>
    <t>1 310.00</t>
  </si>
  <si>
    <t>1 300.00</t>
  </si>
  <si>
    <t>1 100.00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</si>
</sst>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u val="single"/>
      <sz val="12"/>
      <color indexed="8"/>
      <name val="Times New Roman"/>
      <family val="1"/>
    </font>
    <font>
      <b/>
      <sz val="8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9"/>
      <color indexed="8"/>
      <name val="Times New Roman"/>
      <family val="1"/>
    </font>
    <font>
      <sz val="8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b/>
      <sz val="12"/>
      <color theme="1"/>
      <name val="Times New Roman"/>
      <family val="1"/>
    </font>
    <font>
      <u val="single"/>
      <sz val="12"/>
      <color theme="1"/>
      <name val="Times New Roman"/>
      <family val="1"/>
    </font>
    <font>
      <b/>
      <sz val="10"/>
      <color rgb="FF000000"/>
      <name val="Times New Roman"/>
      <family val="1"/>
    </font>
    <font>
      <sz val="10"/>
      <color rgb="FF000000"/>
      <name val="Times New Roman"/>
      <family val="1"/>
    </font>
    <font>
      <b/>
      <sz val="8"/>
      <color rgb="FF000000"/>
      <name val="Times New Roman"/>
      <family val="1"/>
    </font>
    <font>
      <b/>
      <sz val="9"/>
      <color rgb="FF000000"/>
      <name val="Times New Roman"/>
      <family val="1"/>
    </font>
    <font>
      <sz val="8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5F5F5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31">
    <xf numFmtId="0" fontId="0" fillId="0" borderId="0" xfId="0" applyFont="1" applyAlignment="1">
      <alignment/>
    </xf>
    <xf numFmtId="0" fontId="41" fillId="0" borderId="0" xfId="0" applyFont="1" applyAlignment="1">
      <alignment horizontal="right"/>
    </xf>
    <xf numFmtId="0" fontId="42" fillId="33" borderId="0" xfId="0" applyFont="1" applyFill="1" applyAlignment="1">
      <alignment horizontal="center" vertical="center" wrapText="1"/>
    </xf>
    <xf numFmtId="49" fontId="43" fillId="0" borderId="0" xfId="0" applyNumberFormat="1" applyFont="1" applyAlignment="1">
      <alignment horizontal="center" vertical="center" wrapText="1"/>
    </xf>
    <xf numFmtId="0" fontId="0" fillId="0" borderId="0" xfId="0" applyAlignment="1">
      <alignment/>
    </xf>
    <xf numFmtId="49" fontId="41" fillId="0" borderId="0" xfId="0" applyNumberFormat="1" applyFont="1" applyAlignment="1">
      <alignment horizontal="right" vertical="center"/>
    </xf>
    <xf numFmtId="0" fontId="44" fillId="34" borderId="10" xfId="0" applyNumberFormat="1" applyFont="1" applyFill="1" applyBorder="1" applyAlignment="1">
      <alignment horizontal="center" vertical="center" wrapText="1"/>
    </xf>
    <xf numFmtId="0" fontId="44" fillId="34" borderId="11" xfId="0" applyNumberFormat="1" applyFont="1" applyFill="1" applyBorder="1" applyAlignment="1">
      <alignment horizontal="center" vertical="center" wrapText="1"/>
    </xf>
    <xf numFmtId="0" fontId="44" fillId="34" borderId="12" xfId="0" applyNumberFormat="1" applyFont="1" applyFill="1" applyBorder="1" applyAlignment="1">
      <alignment horizontal="center" vertical="center" wrapText="1"/>
    </xf>
    <xf numFmtId="0" fontId="45" fillId="34" borderId="13" xfId="0" applyNumberFormat="1" applyFont="1" applyFill="1" applyBorder="1" applyAlignment="1">
      <alignment horizontal="center" vertical="center" wrapText="1"/>
    </xf>
    <xf numFmtId="0" fontId="44" fillId="34" borderId="13" xfId="0" applyNumberFormat="1" applyFont="1" applyFill="1" applyBorder="1" applyAlignment="1">
      <alignment horizontal="center" vertical="center" wrapText="1"/>
    </xf>
    <xf numFmtId="0" fontId="46" fillId="34" borderId="13" xfId="0" applyNumberFormat="1" applyFont="1" applyFill="1" applyBorder="1" applyAlignment="1">
      <alignment horizontal="center" vertical="center" textRotation="90" wrapText="1"/>
    </xf>
    <xf numFmtId="0" fontId="44" fillId="34" borderId="13" xfId="0" applyNumberFormat="1" applyFont="1" applyFill="1" applyBorder="1" applyAlignment="1">
      <alignment horizontal="center" vertical="center" textRotation="90" wrapText="1"/>
    </xf>
    <xf numFmtId="0" fontId="0" fillId="0" borderId="0" xfId="0" applyAlignment="1" quotePrefix="1">
      <alignment/>
    </xf>
    <xf numFmtId="0" fontId="44" fillId="34" borderId="13" xfId="0" applyNumberFormat="1" applyFont="1" applyFill="1" applyBorder="1" applyAlignment="1" quotePrefix="1">
      <alignment horizontal="center" vertical="center" wrapText="1"/>
    </xf>
    <xf numFmtId="0" fontId="44" fillId="34" borderId="14" xfId="0" applyNumberFormat="1" applyFont="1" applyFill="1" applyBorder="1" applyAlignment="1">
      <alignment horizontal="center" vertical="center" wrapText="1"/>
    </xf>
    <xf numFmtId="0" fontId="44" fillId="34" borderId="15" xfId="0" applyNumberFormat="1" applyFont="1" applyFill="1" applyBorder="1" applyAlignment="1">
      <alignment horizontal="center" vertical="center" wrapText="1"/>
    </xf>
    <xf numFmtId="0" fontId="45" fillId="33" borderId="13" xfId="0" applyNumberFormat="1" applyFont="1" applyFill="1" applyBorder="1" applyAlignment="1" quotePrefix="1">
      <alignment horizontal="center" vertical="center" wrapText="1"/>
    </xf>
    <xf numFmtId="0" fontId="45" fillId="33" borderId="13" xfId="0" applyNumberFormat="1" applyFont="1" applyFill="1" applyBorder="1" applyAlignment="1">
      <alignment horizontal="left" vertical="center" wrapText="1"/>
    </xf>
    <xf numFmtId="4" fontId="45" fillId="33" borderId="14" xfId="0" applyNumberFormat="1" applyFont="1" applyFill="1" applyBorder="1" applyAlignment="1">
      <alignment horizontal="right" vertical="center" wrapText="1"/>
    </xf>
    <xf numFmtId="4" fontId="45" fillId="33" borderId="15" xfId="0" applyNumberFormat="1" applyFont="1" applyFill="1" applyBorder="1" applyAlignment="1">
      <alignment horizontal="right" vertical="center" wrapText="1"/>
    </xf>
    <xf numFmtId="4" fontId="45" fillId="33" borderId="13" xfId="0" applyNumberFormat="1" applyFont="1" applyFill="1" applyBorder="1" applyAlignment="1">
      <alignment horizontal="right" vertical="center" wrapText="1"/>
    </xf>
    <xf numFmtId="0" fontId="46" fillId="34" borderId="13" xfId="0" applyNumberFormat="1" applyFont="1" applyFill="1" applyBorder="1" applyAlignment="1">
      <alignment horizontal="left" vertical="center" wrapText="1"/>
    </xf>
    <xf numFmtId="0" fontId="44" fillId="34" borderId="13" xfId="0" applyNumberFormat="1" applyFont="1" applyFill="1" applyBorder="1" applyAlignment="1">
      <alignment horizontal="left" vertical="center" wrapText="1"/>
    </xf>
    <xf numFmtId="0" fontId="44" fillId="34" borderId="14" xfId="0" applyNumberFormat="1" applyFont="1" applyFill="1" applyBorder="1" applyAlignment="1">
      <alignment horizontal="right" vertical="center" wrapText="1"/>
    </xf>
    <xf numFmtId="0" fontId="44" fillId="34" borderId="15" xfId="0" applyNumberFormat="1" applyFont="1" applyFill="1" applyBorder="1" applyAlignment="1">
      <alignment horizontal="right" vertical="center" wrapText="1"/>
    </xf>
    <xf numFmtId="0" fontId="44" fillId="34" borderId="13" xfId="0" applyNumberFormat="1" applyFont="1" applyFill="1" applyBorder="1" applyAlignment="1">
      <alignment horizontal="right" vertical="center" wrapText="1"/>
    </xf>
    <xf numFmtId="0" fontId="46" fillId="34" borderId="13" xfId="0" applyNumberFormat="1" applyFont="1" applyFill="1" applyBorder="1" applyAlignment="1">
      <alignment vertical="center" textRotation="90" wrapText="1"/>
    </xf>
    <xf numFmtId="0" fontId="47" fillId="34" borderId="13" xfId="0" applyNumberFormat="1" applyFont="1" applyFill="1" applyBorder="1" applyAlignment="1">
      <alignment horizontal="left" vertical="center" wrapText="1"/>
    </xf>
    <xf numFmtId="0" fontId="48" fillId="0" borderId="0" xfId="0" applyFont="1" applyAlignment="1">
      <alignment/>
    </xf>
    <xf numFmtId="0" fontId="48" fillId="0" borderId="0" xfId="0" applyFont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38"/>
  <sheetViews>
    <sheetView tabSelected="1" view="pageLayout" zoomScale="85" zoomScaleNormal="55" zoomScalePageLayoutView="85" workbookViewId="0" topLeftCell="C8">
      <selection activeCell="E8" sqref="E8"/>
    </sheetView>
  </sheetViews>
  <sheetFormatPr defaultColWidth="9.140625" defaultRowHeight="15"/>
  <cols>
    <col min="1" max="1" width="3.7109375" style="0" customWidth="1"/>
    <col min="2" max="2" width="13.28125" style="0" customWidth="1"/>
    <col min="3" max="3" width="15.28125" style="0" customWidth="1"/>
    <col min="4" max="4" width="2.28125" style="0" customWidth="1"/>
    <col min="5" max="5" width="5.57421875" style="0" customWidth="1"/>
    <col min="6" max="6" width="8.57421875" style="0" customWidth="1"/>
    <col min="7" max="7" width="8.00390625" style="0" customWidth="1"/>
    <col min="8" max="22" width="3.7109375" style="0" customWidth="1"/>
    <col min="23" max="23" width="7.57421875" style="0" customWidth="1"/>
    <col min="24" max="31" width="3.7109375" style="0" customWidth="1"/>
    <col min="32" max="32" width="7.7109375" style="0" customWidth="1"/>
    <col min="33" max="33" width="3.7109375" style="0" customWidth="1"/>
    <col min="34" max="34" width="6.57421875" style="0" customWidth="1"/>
    <col min="35" max="35" width="9.140625" style="0" customWidth="1"/>
  </cols>
  <sheetData>
    <row r="1" ht="15" customHeight="1">
      <c r="AH1" s="1" t="s">
        <v>0</v>
      </c>
    </row>
    <row r="2" spans="1:34" ht="37.5" customHeight="1">
      <c r="A2" s="2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</row>
    <row r="3" spans="1:34" ht="15.75">
      <c r="A3" s="3" t="s">
        <v>2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</row>
    <row r="4" spans="1:34" ht="15.75">
      <c r="A4" s="3" t="s">
        <v>3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</row>
    <row r="5" ht="15">
      <c r="AH5" s="5" t="s">
        <v>4</v>
      </c>
    </row>
    <row r="6" ht="15">
      <c r="AH6" s="5" t="s">
        <v>5</v>
      </c>
    </row>
    <row r="7" spans="1:34" ht="15">
      <c r="A7" s="6" t="str">
        <f>"№ п/п"</f>
        <v>№ п/п</v>
      </c>
      <c r="B7" s="6" t="str">
        <f>"Наименование избирательной комисии, наименование избирательного округа"</f>
        <v>Наименование избирательной комисии, наименование избирательного округа</v>
      </c>
      <c r="C7" s="6" t="str">
        <f>"Наименование избирательного объединения, ФИО кандидата"</f>
        <v>Наименование избирательного объединения, ФИО кандидата</v>
      </c>
      <c r="D7" s="9">
        <f>""</f>
      </c>
      <c r="E7" s="10" t="str">
        <f>"1"</f>
        <v>1</v>
      </c>
      <c r="F7" s="10" t="str">
        <f>"2"</f>
        <v>2</v>
      </c>
      <c r="G7" s="10" t="str">
        <f>"3"</f>
        <v>3</v>
      </c>
      <c r="H7" s="10" t="str">
        <f>"4"</f>
        <v>4</v>
      </c>
      <c r="I7" s="10" t="str">
        <f>"5"</f>
        <v>5</v>
      </c>
      <c r="J7" s="10" t="str">
        <f>"6"</f>
        <v>6</v>
      </c>
      <c r="K7" s="10" t="str">
        <f>"7"</f>
        <v>7</v>
      </c>
      <c r="L7" s="10" t="str">
        <f>"8"</f>
        <v>8</v>
      </c>
      <c r="M7" s="10" t="str">
        <f>"9"</f>
        <v>9</v>
      </c>
      <c r="N7" s="10" t="str">
        <f>"10"</f>
        <v>10</v>
      </c>
      <c r="O7" s="10" t="str">
        <f>"11"</f>
        <v>11</v>
      </c>
      <c r="P7" s="10" t="str">
        <f>"12"</f>
        <v>12</v>
      </c>
      <c r="Q7" s="10" t="str">
        <f>"13"</f>
        <v>13</v>
      </c>
      <c r="R7" s="10" t="str">
        <f>"14"</f>
        <v>14</v>
      </c>
      <c r="S7" s="10" t="str">
        <f>"15"</f>
        <v>15</v>
      </c>
      <c r="T7" s="10" t="str">
        <f>"16"</f>
        <v>16</v>
      </c>
      <c r="U7" s="10" t="str">
        <f>"17"</f>
        <v>17</v>
      </c>
      <c r="V7" s="10" t="str">
        <f>"18"</f>
        <v>18</v>
      </c>
      <c r="W7" s="10" t="str">
        <f>"19"</f>
        <v>19</v>
      </c>
      <c r="X7" s="10" t="str">
        <f>"20"</f>
        <v>20</v>
      </c>
      <c r="Y7" s="10" t="str">
        <f>"21"</f>
        <v>21</v>
      </c>
      <c r="Z7" s="10" t="str">
        <f>"22"</f>
        <v>22</v>
      </c>
      <c r="AA7" s="10" t="str">
        <f>"23"</f>
        <v>23</v>
      </c>
      <c r="AB7" s="10" t="str">
        <f>"24"</f>
        <v>24</v>
      </c>
      <c r="AC7" s="10" t="str">
        <f>"25"</f>
        <v>25</v>
      </c>
      <c r="AD7" s="10" t="str">
        <f>"26"</f>
        <v>26</v>
      </c>
      <c r="AE7" s="10" t="str">
        <f>"27"</f>
        <v>27</v>
      </c>
      <c r="AF7" s="10" t="str">
        <f>"28"</f>
        <v>28</v>
      </c>
      <c r="AG7" s="10" t="str">
        <f>"29"</f>
        <v>29</v>
      </c>
      <c r="AH7" s="10" t="str">
        <f>"30"</f>
        <v>30</v>
      </c>
    </row>
    <row r="8" spans="1:35" s="30" customFormat="1" ht="409.5" customHeight="1">
      <c r="A8" s="7"/>
      <c r="B8" s="7"/>
      <c r="C8" s="7"/>
      <c r="D8" s="11" t="str">
        <f>"Строка финансового отчета"</f>
        <v>Строка финансового отчета</v>
      </c>
      <c r="E8" s="11" t="str">
        <f>"1 Поступило в избирательный фонд, всего"</f>
        <v>1 Поступило в избирательный фонд, всего</v>
      </c>
      <c r="F8" s="11" t="str">
        <f>"1.1 Поступило средств в установленном порядке для формирования избирательного фонда"</f>
        <v>1.1 Поступило средств в установленном порядке для формирования избирательного фонда</v>
      </c>
      <c r="G8" s="11" t="str">
        <f>"1.1.1 Собственные средства кандидата, политической партии, избирательного блока"</f>
        <v>1.1.1 Собственные средства кандидата, политической партии, избирательного блока</v>
      </c>
      <c r="H8" s="11" t="str">
        <f>"1.1.2 Средства, выделенные кандидату выдвинувшей его политической партией, избирательным блоком"</f>
        <v>1.1.2 Средства, выделенные кандидату выдвинувшей его политической партией, избирательным блоком</v>
      </c>
      <c r="I8" s="11" t="str">
        <f>"1.1.3 Добровольные пожертвования гражданина"</f>
        <v>1.1.3 Добровольные пожертвования гражданина</v>
      </c>
      <c r="J8" s="11" t="str">
        <f>"1.1.4 Добровольные пожертвования юридического лица"</f>
        <v>1.1.4 Добровольные пожертвования юридического лица</v>
      </c>
      <c r="K8" s="11" t="str">
        <f>"1.2 Поступило в избирательный фонд денежных средств, подпадающих под действие п. 9 ст. 58 Федерального закона от 12.06.02 г., № 676-ФЗ"</f>
        <v>1.2 Поступило в избирательный фонд денежных средств, подпадающих под действие п. 9 ст. 58 Федерального закона от 12.06.02 г., № 676-ФЗ</v>
      </c>
      <c r="L8" s="11" t="str">
        <f>"1.2.1 Собственные средства кандидата, политической партии, избирательного блока"</f>
        <v>1.2.1 Собственные средства кандидата, политической партии, избирательного блока</v>
      </c>
      <c r="M8" s="11" t="str">
        <f>"1.2.2 Средства, выделенные кандидату выдвинувшей его политической партией, избирательным блоком"</f>
        <v>1.2.2 Средства, выделенные кандидату выдвинувшей его политической партией, избирательным блоком</v>
      </c>
      <c r="N8" s="11" t="str">
        <f>"1.2.3 Средства гражданина"</f>
        <v>1.2.3 Средства гражданина</v>
      </c>
      <c r="O8" s="11" t="str">
        <f>"1.2.4 Средства юридического лица"</f>
        <v>1.2.4 Средства юридического лица</v>
      </c>
      <c r="P8" s="11" t="str">
        <f>"2 Возвращено денежных средств из избирательного фонда, всего"</f>
        <v>2 Возвращено денежных средств из избирательного фонда, всего</v>
      </c>
      <c r="Q8" s="11" t="str">
        <f>"2.1 Перечислено в доход бюджета"</f>
        <v>2.1 Перечислено в доход бюджета</v>
      </c>
      <c r="R8" s="11" t="str">
        <f>"2.2 Возвращено жертвователям денежных средств, поступивших с нарушением установленного порядка"</f>
        <v>2.2 Возвращено жертвователям денежных средств, поступивших с нарушением установленного порядка</v>
      </c>
      <c r="S8" s="11" t="str">
        <f>"2.2.1 Гражданам, которым запрещено осуществлять пожертвования либо не указавшим обязательные сведения в платежном документе"</f>
        <v>2.2.1 Гражданам, которым запрещено осуществлять пожертвования либо не указавшим обязательные сведения в платежном документе</v>
      </c>
      <c r="T8" s="11" t="str">
        <f>"2.2.2 Юридическим лицам, которым запрещено осуществлять пожертвования либо не указавшим обязательные сведения в платежном документе"</f>
        <v>2.2.2 Юридическим лицам, которым запрещено осуществлять пожертвования либо не указавшим обязательные сведения в платежном документе</v>
      </c>
      <c r="U8" s="11" t="str">
        <f>"2.2.3 Средств, превышающих размер добровольных пожертвований"</f>
        <v>2.2.3 Средств, превышающих размер добровольных пожертвований</v>
      </c>
      <c r="V8" s="11" t="str">
        <f>"2.3 Возвращено жертвователям денежных средств, поступивших в установленном порядке"</f>
        <v>2.3 Возвращено жертвователям денежных средств, поступивших в установленном порядке</v>
      </c>
      <c r="W8" s="11" t="str">
        <f>"3 Израсходовано средств, всего"</f>
        <v>3 Израсходовано средств, всего</v>
      </c>
      <c r="X8" s="11" t="str">
        <f>"3.1 На организацию сбора подписей избирателей"</f>
        <v>3.1 На организацию сбора подписей избирателей</v>
      </c>
      <c r="Y8" s="11" t="str">
        <f>"3.1.1 Из них на оплату труда лиц, привлекаемых для сбора подписей"</f>
        <v>3.1.1 Из них на оплату труда лиц, привлекаемых для сбора подписей</v>
      </c>
      <c r="Z8" s="11" t="str">
        <f>"3.2 На предвыборную агитацию через организации телерадиовещания"</f>
        <v>3.2 На предвыборную агитацию через организации телерадиовещания</v>
      </c>
      <c r="AA8" s="11" t="str">
        <f>"3.3 На предвыборную агитацию через редакции периодических печатных изданий"</f>
        <v>3.3 На предвыборную агитацию через редакции периодических печатных изданий</v>
      </c>
      <c r="AB8" s="11" t="str">
        <f>"3.4 На выпуск и распространение печатных и иных агитационных материалов"</f>
        <v>3.4 На выпуск и распространение печатных и иных агитационных материалов</v>
      </c>
      <c r="AC8" s="11" t="str">
        <f>"3.5 На проведение публичных массовых мероприятий"</f>
        <v>3.5 На проведение публичных массовых мероприятий</v>
      </c>
      <c r="AD8" s="11" t="str">
        <f>"3.6 На оплату работ (услуг) информационного и консультативного характера"</f>
        <v>3.6 На оплату работ (услуг) информационного и консультативного характера</v>
      </c>
      <c r="AE8" s="11" t="str">
        <f>"3.7 На оплату других работ (услуг), выполненных (оказанных) юридическими лицами или гражданами РФ по договорам"</f>
        <v>3.7 На оплату других работ (услуг), выполненных (оказанных) юридическими лицами или гражданами РФ по договорам</v>
      </c>
      <c r="AF8" s="11" t="str">
        <f>"3.8 На оплату иных расходов, непосредственно связанных с проведением избирательной кампании"</f>
        <v>3.8 На оплату иных расходов, непосредственно связанных с проведением избирательной кампании</v>
      </c>
      <c r="AG8" s="11" t="str">
        <f>"4 Распределено неизрасходованных средств фонда"</f>
        <v>4 Распределено неизрасходованных средств фонда</v>
      </c>
      <c r="AH8" s="11" t="str">
        <f>"5 Остаток средств фонда на дату сдачи отчета (заверяется банковской справкой) (стр.300=стр.10-стр.120-стр.190-стр.290)"</f>
        <v>5 Остаток средств фонда на дату сдачи отчета (заверяется банковской справкой) (стр.300=стр.10-стр.120-стр.190-стр.290)</v>
      </c>
      <c r="AI8" s="29"/>
    </row>
    <row r="9" spans="1:35" ht="36" customHeight="1">
      <c r="A9" s="8"/>
      <c r="B9" s="8"/>
      <c r="C9" s="8"/>
      <c r="D9" s="27" t="str">
        <f>"Шифр строки"</f>
        <v>Шифр строки</v>
      </c>
      <c r="E9" s="12" t="str">
        <f>"10"</f>
        <v>10</v>
      </c>
      <c r="F9" s="12" t="str">
        <f>"20"</f>
        <v>20</v>
      </c>
      <c r="G9" s="12" t="str">
        <f>"30"</f>
        <v>30</v>
      </c>
      <c r="H9" s="12" t="str">
        <f>"40"</f>
        <v>40</v>
      </c>
      <c r="I9" s="12" t="str">
        <f>"50"</f>
        <v>50</v>
      </c>
      <c r="J9" s="12" t="str">
        <f>"60"</f>
        <v>60</v>
      </c>
      <c r="K9" s="12" t="str">
        <f>"70"</f>
        <v>70</v>
      </c>
      <c r="L9" s="12" t="str">
        <f>"80"</f>
        <v>80</v>
      </c>
      <c r="M9" s="12" t="str">
        <f>"90"</f>
        <v>90</v>
      </c>
      <c r="N9" s="12" t="str">
        <f>"100"</f>
        <v>100</v>
      </c>
      <c r="O9" s="12" t="str">
        <f>"110"</f>
        <v>110</v>
      </c>
      <c r="P9" s="12" t="str">
        <f>"120"</f>
        <v>120</v>
      </c>
      <c r="Q9" s="12" t="str">
        <f>"130"</f>
        <v>130</v>
      </c>
      <c r="R9" s="12" t="str">
        <f>"140"</f>
        <v>140</v>
      </c>
      <c r="S9" s="12" t="str">
        <f>"150"</f>
        <v>150</v>
      </c>
      <c r="T9" s="12" t="str">
        <f>"160"</f>
        <v>160</v>
      </c>
      <c r="U9" s="12" t="str">
        <f>"170"</f>
        <v>170</v>
      </c>
      <c r="V9" s="12" t="str">
        <f>"180"</f>
        <v>180</v>
      </c>
      <c r="W9" s="12" t="str">
        <f>"190"</f>
        <v>190</v>
      </c>
      <c r="X9" s="12" t="str">
        <f>"200"</f>
        <v>200</v>
      </c>
      <c r="Y9" s="12" t="str">
        <f>"210"</f>
        <v>210</v>
      </c>
      <c r="Z9" s="12" t="str">
        <f>"220"</f>
        <v>220</v>
      </c>
      <c r="AA9" s="12" t="str">
        <f>"230"</f>
        <v>230</v>
      </c>
      <c r="AB9" s="12" t="str">
        <f>"240"</f>
        <v>240</v>
      </c>
      <c r="AC9" s="12" t="str">
        <f>"250"</f>
        <v>250</v>
      </c>
      <c r="AD9" s="12" t="str">
        <f>"260"</f>
        <v>260</v>
      </c>
      <c r="AE9" s="12" t="str">
        <f>"270"</f>
        <v>270</v>
      </c>
      <c r="AF9" s="12" t="str">
        <f>"280"</f>
        <v>280</v>
      </c>
      <c r="AG9" s="12" t="str">
        <f>"290"</f>
        <v>290</v>
      </c>
      <c r="AH9" s="12" t="str">
        <f>"300"</f>
        <v>300</v>
      </c>
      <c r="AI9" s="4"/>
    </row>
    <row r="10" spans="1:35" ht="24" customHeight="1">
      <c r="A10" s="14" t="s">
        <v>6</v>
      </c>
      <c r="B10" s="10">
        <v>2</v>
      </c>
      <c r="C10" s="10">
        <v>3</v>
      </c>
      <c r="D10" s="15">
        <v>4</v>
      </c>
      <c r="E10" s="16"/>
      <c r="F10" s="10">
        <v>5</v>
      </c>
      <c r="G10" s="10">
        <v>6</v>
      </c>
      <c r="H10" s="10">
        <v>7</v>
      </c>
      <c r="I10" s="10">
        <v>8</v>
      </c>
      <c r="J10" s="10">
        <v>9</v>
      </c>
      <c r="K10" s="10">
        <v>10</v>
      </c>
      <c r="L10" s="10">
        <v>11</v>
      </c>
      <c r="M10" s="10">
        <v>12</v>
      </c>
      <c r="N10" s="10">
        <v>13</v>
      </c>
      <c r="O10" s="10">
        <v>14</v>
      </c>
      <c r="P10" s="10">
        <v>15</v>
      </c>
      <c r="Q10" s="10">
        <v>16</v>
      </c>
      <c r="R10" s="10">
        <v>17</v>
      </c>
      <c r="S10" s="10">
        <v>18</v>
      </c>
      <c r="T10" s="10">
        <v>19</v>
      </c>
      <c r="U10" s="10">
        <v>20</v>
      </c>
      <c r="V10" s="10">
        <v>21</v>
      </c>
      <c r="W10" s="10">
        <v>22</v>
      </c>
      <c r="X10" s="10">
        <v>23</v>
      </c>
      <c r="Y10" s="10">
        <v>24</v>
      </c>
      <c r="Z10" s="10">
        <v>25</v>
      </c>
      <c r="AA10" s="10">
        <v>26</v>
      </c>
      <c r="AB10" s="10">
        <v>27</v>
      </c>
      <c r="AC10" s="10">
        <v>28</v>
      </c>
      <c r="AD10" s="10">
        <v>29</v>
      </c>
      <c r="AE10" s="10">
        <v>30</v>
      </c>
      <c r="AF10" s="10">
        <v>31</v>
      </c>
      <c r="AG10" s="10">
        <v>32</v>
      </c>
      <c r="AH10" s="10">
        <v>33</v>
      </c>
      <c r="AI10" s="4"/>
    </row>
    <row r="11" spans="1:35" ht="45" customHeight="1">
      <c r="A11" s="17" t="s">
        <v>6</v>
      </c>
      <c r="B11" s="18" t="s">
        <v>7</v>
      </c>
      <c r="C11" s="18" t="s">
        <v>8</v>
      </c>
      <c r="D11" s="19">
        <v>0</v>
      </c>
      <c r="E11" s="20"/>
      <c r="F11" s="21">
        <v>0</v>
      </c>
      <c r="G11" s="21">
        <v>0</v>
      </c>
      <c r="H11" s="21">
        <v>0</v>
      </c>
      <c r="I11" s="21">
        <v>0</v>
      </c>
      <c r="J11" s="21">
        <v>0</v>
      </c>
      <c r="K11" s="21">
        <v>0</v>
      </c>
      <c r="L11" s="21">
        <v>0</v>
      </c>
      <c r="M11" s="21">
        <v>0</v>
      </c>
      <c r="N11" s="21">
        <v>0</v>
      </c>
      <c r="O11" s="21">
        <v>0</v>
      </c>
      <c r="P11" s="21">
        <v>0</v>
      </c>
      <c r="Q11" s="21">
        <v>0</v>
      </c>
      <c r="R11" s="21">
        <v>0</v>
      </c>
      <c r="S11" s="21">
        <v>0</v>
      </c>
      <c r="T11" s="21">
        <v>0</v>
      </c>
      <c r="U11" s="21">
        <v>0</v>
      </c>
      <c r="V11" s="21">
        <v>0</v>
      </c>
      <c r="W11" s="21">
        <v>0</v>
      </c>
      <c r="X11" s="21">
        <v>0</v>
      </c>
      <c r="Y11" s="21">
        <v>0</v>
      </c>
      <c r="Z11" s="21">
        <v>0</v>
      </c>
      <c r="AA11" s="21">
        <v>0</v>
      </c>
      <c r="AB11" s="21">
        <v>0</v>
      </c>
      <c r="AC11" s="21">
        <v>0</v>
      </c>
      <c r="AD11" s="21">
        <v>0</v>
      </c>
      <c r="AE11" s="21">
        <v>0</v>
      </c>
      <c r="AF11" s="21">
        <v>0</v>
      </c>
      <c r="AG11" s="21">
        <v>0</v>
      </c>
      <c r="AH11" s="21">
        <v>0</v>
      </c>
      <c r="AI11" s="13"/>
    </row>
    <row r="12" spans="1:35" ht="30" customHeight="1">
      <c r="A12" s="17" t="s">
        <v>9</v>
      </c>
      <c r="B12" s="18" t="s">
        <v>7</v>
      </c>
      <c r="C12" s="18" t="s">
        <v>10</v>
      </c>
      <c r="D12" s="19">
        <v>0</v>
      </c>
      <c r="E12" s="20"/>
      <c r="F12" s="21">
        <v>0</v>
      </c>
      <c r="G12" s="21">
        <v>0</v>
      </c>
      <c r="H12" s="21">
        <v>0</v>
      </c>
      <c r="I12" s="21">
        <v>0</v>
      </c>
      <c r="J12" s="21">
        <v>0</v>
      </c>
      <c r="K12" s="21">
        <v>0</v>
      </c>
      <c r="L12" s="21">
        <v>0</v>
      </c>
      <c r="M12" s="21">
        <v>0</v>
      </c>
      <c r="N12" s="21">
        <v>0</v>
      </c>
      <c r="O12" s="21">
        <v>0</v>
      </c>
      <c r="P12" s="21">
        <v>0</v>
      </c>
      <c r="Q12" s="21">
        <v>0</v>
      </c>
      <c r="R12" s="21">
        <v>0</v>
      </c>
      <c r="S12" s="21">
        <v>0</v>
      </c>
      <c r="T12" s="21">
        <v>0</v>
      </c>
      <c r="U12" s="21">
        <v>0</v>
      </c>
      <c r="V12" s="21">
        <v>0</v>
      </c>
      <c r="W12" s="21">
        <v>0</v>
      </c>
      <c r="X12" s="21">
        <v>0</v>
      </c>
      <c r="Y12" s="21">
        <v>0</v>
      </c>
      <c r="Z12" s="21">
        <v>0</v>
      </c>
      <c r="AA12" s="21">
        <v>0</v>
      </c>
      <c r="AB12" s="21">
        <v>0</v>
      </c>
      <c r="AC12" s="21">
        <v>0</v>
      </c>
      <c r="AD12" s="21">
        <v>0</v>
      </c>
      <c r="AE12" s="21">
        <v>0</v>
      </c>
      <c r="AF12" s="21">
        <v>0</v>
      </c>
      <c r="AG12" s="21">
        <v>0</v>
      </c>
      <c r="AH12" s="21">
        <v>0</v>
      </c>
      <c r="AI12" s="4"/>
    </row>
    <row r="13" spans="1:35" ht="30" customHeight="1">
      <c r="A13" s="17" t="s">
        <v>11</v>
      </c>
      <c r="B13" s="18" t="s">
        <v>7</v>
      </c>
      <c r="C13" s="18" t="s">
        <v>12</v>
      </c>
      <c r="D13" s="19">
        <v>0</v>
      </c>
      <c r="E13" s="20"/>
      <c r="F13" s="21">
        <v>0</v>
      </c>
      <c r="G13" s="21">
        <v>0</v>
      </c>
      <c r="H13" s="21">
        <v>0</v>
      </c>
      <c r="I13" s="21">
        <v>0</v>
      </c>
      <c r="J13" s="21">
        <v>0</v>
      </c>
      <c r="K13" s="21">
        <v>0</v>
      </c>
      <c r="L13" s="21">
        <v>0</v>
      </c>
      <c r="M13" s="21">
        <v>0</v>
      </c>
      <c r="N13" s="21">
        <v>0</v>
      </c>
      <c r="O13" s="21">
        <v>0</v>
      </c>
      <c r="P13" s="21">
        <v>0</v>
      </c>
      <c r="Q13" s="21">
        <v>0</v>
      </c>
      <c r="R13" s="21">
        <v>0</v>
      </c>
      <c r="S13" s="21">
        <v>0</v>
      </c>
      <c r="T13" s="21">
        <v>0</v>
      </c>
      <c r="U13" s="21">
        <v>0</v>
      </c>
      <c r="V13" s="21">
        <v>0</v>
      </c>
      <c r="W13" s="21">
        <v>0</v>
      </c>
      <c r="X13" s="21">
        <v>0</v>
      </c>
      <c r="Y13" s="21">
        <v>0</v>
      </c>
      <c r="Z13" s="21">
        <v>0</v>
      </c>
      <c r="AA13" s="21">
        <v>0</v>
      </c>
      <c r="AB13" s="21">
        <v>0</v>
      </c>
      <c r="AC13" s="21">
        <v>0</v>
      </c>
      <c r="AD13" s="21">
        <v>0</v>
      </c>
      <c r="AE13" s="21">
        <v>0</v>
      </c>
      <c r="AF13" s="21">
        <v>0</v>
      </c>
      <c r="AG13" s="21">
        <v>0</v>
      </c>
      <c r="AH13" s="21">
        <v>0</v>
      </c>
      <c r="AI13" s="4"/>
    </row>
    <row r="14" spans="1:35" ht="30" customHeight="1">
      <c r="A14" s="17" t="s">
        <v>13</v>
      </c>
      <c r="B14" s="18" t="s">
        <v>7</v>
      </c>
      <c r="C14" s="18" t="s">
        <v>14</v>
      </c>
      <c r="D14" s="19">
        <v>0</v>
      </c>
      <c r="E14" s="20"/>
      <c r="F14" s="21">
        <v>0</v>
      </c>
      <c r="G14" s="21">
        <v>0</v>
      </c>
      <c r="H14" s="21">
        <v>0</v>
      </c>
      <c r="I14" s="21">
        <v>0</v>
      </c>
      <c r="J14" s="21">
        <v>0</v>
      </c>
      <c r="K14" s="21">
        <v>0</v>
      </c>
      <c r="L14" s="21">
        <v>0</v>
      </c>
      <c r="M14" s="21">
        <v>0</v>
      </c>
      <c r="N14" s="21">
        <v>0</v>
      </c>
      <c r="O14" s="21">
        <v>0</v>
      </c>
      <c r="P14" s="21">
        <v>0</v>
      </c>
      <c r="Q14" s="21">
        <v>0</v>
      </c>
      <c r="R14" s="21">
        <v>0</v>
      </c>
      <c r="S14" s="21">
        <v>0</v>
      </c>
      <c r="T14" s="21">
        <v>0</v>
      </c>
      <c r="U14" s="21">
        <v>0</v>
      </c>
      <c r="V14" s="21">
        <v>0</v>
      </c>
      <c r="W14" s="21">
        <v>0</v>
      </c>
      <c r="X14" s="21">
        <v>0</v>
      </c>
      <c r="Y14" s="21">
        <v>0</v>
      </c>
      <c r="Z14" s="21">
        <v>0</v>
      </c>
      <c r="AA14" s="21">
        <v>0</v>
      </c>
      <c r="AB14" s="21">
        <v>0</v>
      </c>
      <c r="AC14" s="21">
        <v>0</v>
      </c>
      <c r="AD14" s="21">
        <v>0</v>
      </c>
      <c r="AE14" s="21">
        <v>0</v>
      </c>
      <c r="AF14" s="21">
        <v>0</v>
      </c>
      <c r="AG14" s="21">
        <v>0</v>
      </c>
      <c r="AH14" s="21">
        <v>0</v>
      </c>
      <c r="AI14" s="4"/>
    </row>
    <row r="15" spans="1:35" ht="30" customHeight="1">
      <c r="A15" s="17" t="s">
        <v>15</v>
      </c>
      <c r="B15" s="18" t="s">
        <v>7</v>
      </c>
      <c r="C15" s="18" t="s">
        <v>16</v>
      </c>
      <c r="D15" s="19">
        <v>0</v>
      </c>
      <c r="E15" s="20"/>
      <c r="F15" s="21">
        <v>0</v>
      </c>
      <c r="G15" s="21">
        <v>0</v>
      </c>
      <c r="H15" s="21">
        <v>0</v>
      </c>
      <c r="I15" s="21">
        <v>0</v>
      </c>
      <c r="J15" s="21">
        <v>0</v>
      </c>
      <c r="K15" s="21">
        <v>0</v>
      </c>
      <c r="L15" s="21">
        <v>0</v>
      </c>
      <c r="M15" s="21">
        <v>0</v>
      </c>
      <c r="N15" s="21">
        <v>0</v>
      </c>
      <c r="O15" s="21">
        <v>0</v>
      </c>
      <c r="P15" s="21">
        <v>0</v>
      </c>
      <c r="Q15" s="21">
        <v>0</v>
      </c>
      <c r="R15" s="21">
        <v>0</v>
      </c>
      <c r="S15" s="21">
        <v>0</v>
      </c>
      <c r="T15" s="21">
        <v>0</v>
      </c>
      <c r="U15" s="21">
        <v>0</v>
      </c>
      <c r="V15" s="21">
        <v>0</v>
      </c>
      <c r="W15" s="21">
        <v>0</v>
      </c>
      <c r="X15" s="21">
        <v>0</v>
      </c>
      <c r="Y15" s="21">
        <v>0</v>
      </c>
      <c r="Z15" s="21">
        <v>0</v>
      </c>
      <c r="AA15" s="21">
        <v>0</v>
      </c>
      <c r="AB15" s="21">
        <v>0</v>
      </c>
      <c r="AC15" s="21">
        <v>0</v>
      </c>
      <c r="AD15" s="21">
        <v>0</v>
      </c>
      <c r="AE15" s="21">
        <v>0</v>
      </c>
      <c r="AF15" s="21">
        <v>0</v>
      </c>
      <c r="AG15" s="21">
        <v>0</v>
      </c>
      <c r="AH15" s="21">
        <v>0</v>
      </c>
      <c r="AI15" s="4"/>
    </row>
    <row r="16" spans="1:35" ht="75" customHeight="1">
      <c r="A16" s="14" t="s">
        <v>17</v>
      </c>
      <c r="B16" s="23"/>
      <c r="C16" s="22" t="s">
        <v>18</v>
      </c>
      <c r="D16" s="24">
        <v>0</v>
      </c>
      <c r="E16" s="25"/>
      <c r="F16" s="26">
        <v>0</v>
      </c>
      <c r="G16" s="26">
        <v>0</v>
      </c>
      <c r="H16" s="26">
        <v>0</v>
      </c>
      <c r="I16" s="26">
        <v>0</v>
      </c>
      <c r="J16" s="26">
        <v>0</v>
      </c>
      <c r="K16" s="26">
        <v>0</v>
      </c>
      <c r="L16" s="26">
        <v>0</v>
      </c>
      <c r="M16" s="26">
        <v>0</v>
      </c>
      <c r="N16" s="26">
        <v>0</v>
      </c>
      <c r="O16" s="26">
        <v>0</v>
      </c>
      <c r="P16" s="26">
        <v>0</v>
      </c>
      <c r="Q16" s="26">
        <v>0</v>
      </c>
      <c r="R16" s="26">
        <v>0</v>
      </c>
      <c r="S16" s="26">
        <v>0</v>
      </c>
      <c r="T16" s="26">
        <v>0</v>
      </c>
      <c r="U16" s="26">
        <v>0</v>
      </c>
      <c r="V16" s="26">
        <v>0</v>
      </c>
      <c r="W16" s="26">
        <v>0</v>
      </c>
      <c r="X16" s="26">
        <v>0</v>
      </c>
      <c r="Y16" s="26">
        <v>0</v>
      </c>
      <c r="Z16" s="26">
        <v>0</v>
      </c>
      <c r="AA16" s="26">
        <v>0</v>
      </c>
      <c r="AB16" s="26">
        <v>0</v>
      </c>
      <c r="AC16" s="26">
        <v>0</v>
      </c>
      <c r="AD16" s="26">
        <v>0</v>
      </c>
      <c r="AE16" s="26">
        <v>0</v>
      </c>
      <c r="AF16" s="26">
        <v>0</v>
      </c>
      <c r="AG16" s="26">
        <v>0</v>
      </c>
      <c r="AH16" s="26">
        <v>0</v>
      </c>
      <c r="AI16" s="4"/>
    </row>
    <row r="17" spans="1:35" ht="45" customHeight="1">
      <c r="A17" s="17" t="s">
        <v>19</v>
      </c>
      <c r="B17" s="18" t="s">
        <v>20</v>
      </c>
      <c r="C17" s="18" t="s">
        <v>21</v>
      </c>
      <c r="D17" s="19">
        <v>0</v>
      </c>
      <c r="E17" s="20"/>
      <c r="F17" s="21">
        <v>0</v>
      </c>
      <c r="G17" s="21">
        <v>0</v>
      </c>
      <c r="H17" s="21">
        <v>0</v>
      </c>
      <c r="I17" s="21">
        <v>0</v>
      </c>
      <c r="J17" s="21">
        <v>0</v>
      </c>
      <c r="K17" s="21">
        <v>0</v>
      </c>
      <c r="L17" s="21">
        <v>0</v>
      </c>
      <c r="M17" s="21">
        <v>0</v>
      </c>
      <c r="N17" s="21">
        <v>0</v>
      </c>
      <c r="O17" s="21">
        <v>0</v>
      </c>
      <c r="P17" s="21">
        <v>0</v>
      </c>
      <c r="Q17" s="21">
        <v>0</v>
      </c>
      <c r="R17" s="21">
        <v>0</v>
      </c>
      <c r="S17" s="21">
        <v>0</v>
      </c>
      <c r="T17" s="21">
        <v>0</v>
      </c>
      <c r="U17" s="21">
        <v>0</v>
      </c>
      <c r="V17" s="21">
        <v>0</v>
      </c>
      <c r="W17" s="21">
        <v>0</v>
      </c>
      <c r="X17" s="21">
        <v>0</v>
      </c>
      <c r="Y17" s="21">
        <v>0</v>
      </c>
      <c r="Z17" s="21">
        <v>0</v>
      </c>
      <c r="AA17" s="21">
        <v>0</v>
      </c>
      <c r="AB17" s="21">
        <v>0</v>
      </c>
      <c r="AC17" s="21">
        <v>0</v>
      </c>
      <c r="AD17" s="21">
        <v>0</v>
      </c>
      <c r="AE17" s="21">
        <v>0</v>
      </c>
      <c r="AF17" s="21">
        <v>0</v>
      </c>
      <c r="AG17" s="21">
        <v>0</v>
      </c>
      <c r="AH17" s="21">
        <v>0</v>
      </c>
      <c r="AI17" s="4"/>
    </row>
    <row r="18" spans="1:35" ht="30" customHeight="1">
      <c r="A18" s="17" t="s">
        <v>22</v>
      </c>
      <c r="B18" s="18" t="s">
        <v>20</v>
      </c>
      <c r="C18" s="18" t="s">
        <v>23</v>
      </c>
      <c r="D18" s="19">
        <v>0</v>
      </c>
      <c r="E18" s="20"/>
      <c r="F18" s="21">
        <v>0</v>
      </c>
      <c r="G18" s="21">
        <v>0</v>
      </c>
      <c r="H18" s="21">
        <v>0</v>
      </c>
      <c r="I18" s="21">
        <v>0</v>
      </c>
      <c r="J18" s="21">
        <v>0</v>
      </c>
      <c r="K18" s="21">
        <v>0</v>
      </c>
      <c r="L18" s="21">
        <v>0</v>
      </c>
      <c r="M18" s="21">
        <v>0</v>
      </c>
      <c r="N18" s="21">
        <v>0</v>
      </c>
      <c r="O18" s="21">
        <v>0</v>
      </c>
      <c r="P18" s="21">
        <v>0</v>
      </c>
      <c r="Q18" s="21">
        <v>0</v>
      </c>
      <c r="R18" s="21">
        <v>0</v>
      </c>
      <c r="S18" s="21">
        <v>0</v>
      </c>
      <c r="T18" s="21">
        <v>0</v>
      </c>
      <c r="U18" s="21">
        <v>0</v>
      </c>
      <c r="V18" s="21">
        <v>0</v>
      </c>
      <c r="W18" s="21">
        <v>0</v>
      </c>
      <c r="X18" s="21">
        <v>0</v>
      </c>
      <c r="Y18" s="21">
        <v>0</v>
      </c>
      <c r="Z18" s="21">
        <v>0</v>
      </c>
      <c r="AA18" s="21">
        <v>0</v>
      </c>
      <c r="AB18" s="21">
        <v>0</v>
      </c>
      <c r="AC18" s="21">
        <v>0</v>
      </c>
      <c r="AD18" s="21">
        <v>0</v>
      </c>
      <c r="AE18" s="21">
        <v>0</v>
      </c>
      <c r="AF18" s="21">
        <v>0</v>
      </c>
      <c r="AG18" s="21">
        <v>0</v>
      </c>
      <c r="AH18" s="21">
        <v>0</v>
      </c>
      <c r="AI18" s="4"/>
    </row>
    <row r="19" spans="1:35" ht="45" customHeight="1">
      <c r="A19" s="17" t="s">
        <v>24</v>
      </c>
      <c r="B19" s="18" t="s">
        <v>20</v>
      </c>
      <c r="C19" s="18" t="s">
        <v>25</v>
      </c>
      <c r="D19" s="19">
        <v>100</v>
      </c>
      <c r="E19" s="20"/>
      <c r="F19" s="21">
        <v>100</v>
      </c>
      <c r="G19" s="21">
        <v>100</v>
      </c>
      <c r="H19" s="21">
        <v>0</v>
      </c>
      <c r="I19" s="21">
        <v>0</v>
      </c>
      <c r="J19" s="21">
        <v>0</v>
      </c>
      <c r="K19" s="21">
        <v>0</v>
      </c>
      <c r="L19" s="21">
        <v>0</v>
      </c>
      <c r="M19" s="21">
        <v>0</v>
      </c>
      <c r="N19" s="21">
        <v>0</v>
      </c>
      <c r="O19" s="21">
        <v>0</v>
      </c>
      <c r="P19" s="21">
        <v>0</v>
      </c>
      <c r="Q19" s="21">
        <v>0</v>
      </c>
      <c r="R19" s="21">
        <v>0</v>
      </c>
      <c r="S19" s="21">
        <v>0</v>
      </c>
      <c r="T19" s="21">
        <v>0</v>
      </c>
      <c r="U19" s="21">
        <v>0</v>
      </c>
      <c r="V19" s="21">
        <v>0</v>
      </c>
      <c r="W19" s="21">
        <v>100</v>
      </c>
      <c r="X19" s="21">
        <v>0</v>
      </c>
      <c r="Y19" s="21">
        <v>0</v>
      </c>
      <c r="Z19" s="21">
        <v>0</v>
      </c>
      <c r="AA19" s="21">
        <v>0</v>
      </c>
      <c r="AB19" s="21">
        <v>0</v>
      </c>
      <c r="AC19" s="21">
        <v>0</v>
      </c>
      <c r="AD19" s="21">
        <v>0</v>
      </c>
      <c r="AE19" s="21">
        <v>0</v>
      </c>
      <c r="AF19" s="21">
        <v>100</v>
      </c>
      <c r="AG19" s="21">
        <v>0</v>
      </c>
      <c r="AH19" s="21">
        <v>0</v>
      </c>
      <c r="AI19" s="4"/>
    </row>
    <row r="20" spans="1:35" ht="30" customHeight="1">
      <c r="A20" s="17" t="s">
        <v>26</v>
      </c>
      <c r="B20" s="18" t="s">
        <v>20</v>
      </c>
      <c r="C20" s="18" t="s">
        <v>27</v>
      </c>
      <c r="D20" s="19">
        <v>0</v>
      </c>
      <c r="E20" s="20"/>
      <c r="F20" s="21">
        <v>0</v>
      </c>
      <c r="G20" s="21">
        <v>0</v>
      </c>
      <c r="H20" s="21">
        <v>0</v>
      </c>
      <c r="I20" s="21">
        <v>0</v>
      </c>
      <c r="J20" s="21">
        <v>0</v>
      </c>
      <c r="K20" s="21">
        <v>0</v>
      </c>
      <c r="L20" s="21">
        <v>0</v>
      </c>
      <c r="M20" s="21">
        <v>0</v>
      </c>
      <c r="N20" s="21">
        <v>0</v>
      </c>
      <c r="O20" s="21">
        <v>0</v>
      </c>
      <c r="P20" s="21">
        <v>0</v>
      </c>
      <c r="Q20" s="21">
        <v>0</v>
      </c>
      <c r="R20" s="21">
        <v>0</v>
      </c>
      <c r="S20" s="21">
        <v>0</v>
      </c>
      <c r="T20" s="21">
        <v>0</v>
      </c>
      <c r="U20" s="21">
        <v>0</v>
      </c>
      <c r="V20" s="21">
        <v>0</v>
      </c>
      <c r="W20" s="21">
        <v>0</v>
      </c>
      <c r="X20" s="21">
        <v>0</v>
      </c>
      <c r="Y20" s="21">
        <v>0</v>
      </c>
      <c r="Z20" s="21">
        <v>0</v>
      </c>
      <c r="AA20" s="21">
        <v>0</v>
      </c>
      <c r="AB20" s="21">
        <v>0</v>
      </c>
      <c r="AC20" s="21">
        <v>0</v>
      </c>
      <c r="AD20" s="21">
        <v>0</v>
      </c>
      <c r="AE20" s="21">
        <v>0</v>
      </c>
      <c r="AF20" s="21">
        <v>0</v>
      </c>
      <c r="AG20" s="21">
        <v>0</v>
      </c>
      <c r="AH20" s="21">
        <v>0</v>
      </c>
      <c r="AI20" s="4"/>
    </row>
    <row r="21" spans="1:35" ht="45" customHeight="1">
      <c r="A21" s="17" t="s">
        <v>28</v>
      </c>
      <c r="B21" s="18" t="s">
        <v>20</v>
      </c>
      <c r="C21" s="18" t="s">
        <v>29</v>
      </c>
      <c r="D21" s="19">
        <v>0</v>
      </c>
      <c r="E21" s="20"/>
      <c r="F21" s="21">
        <v>0</v>
      </c>
      <c r="G21" s="21">
        <v>0</v>
      </c>
      <c r="H21" s="21">
        <v>0</v>
      </c>
      <c r="I21" s="21">
        <v>0</v>
      </c>
      <c r="J21" s="21">
        <v>0</v>
      </c>
      <c r="K21" s="21">
        <v>0</v>
      </c>
      <c r="L21" s="21">
        <v>0</v>
      </c>
      <c r="M21" s="21">
        <v>0</v>
      </c>
      <c r="N21" s="21">
        <v>0</v>
      </c>
      <c r="O21" s="21">
        <v>0</v>
      </c>
      <c r="P21" s="21">
        <v>0</v>
      </c>
      <c r="Q21" s="21">
        <v>0</v>
      </c>
      <c r="R21" s="21">
        <v>0</v>
      </c>
      <c r="S21" s="21">
        <v>0</v>
      </c>
      <c r="T21" s="21">
        <v>0</v>
      </c>
      <c r="U21" s="21">
        <v>0</v>
      </c>
      <c r="V21" s="21">
        <v>0</v>
      </c>
      <c r="W21" s="21">
        <v>0</v>
      </c>
      <c r="X21" s="21">
        <v>0</v>
      </c>
      <c r="Y21" s="21">
        <v>0</v>
      </c>
      <c r="Z21" s="21">
        <v>0</v>
      </c>
      <c r="AA21" s="21">
        <v>0</v>
      </c>
      <c r="AB21" s="21">
        <v>0</v>
      </c>
      <c r="AC21" s="21">
        <v>0</v>
      </c>
      <c r="AD21" s="21">
        <v>0</v>
      </c>
      <c r="AE21" s="21">
        <v>0</v>
      </c>
      <c r="AF21" s="21">
        <v>0</v>
      </c>
      <c r="AG21" s="21">
        <v>0</v>
      </c>
      <c r="AH21" s="21">
        <v>0</v>
      </c>
      <c r="AI21" s="4"/>
    </row>
    <row r="22" spans="1:35" ht="75" customHeight="1">
      <c r="A22" s="14" t="s">
        <v>17</v>
      </c>
      <c r="B22" s="23"/>
      <c r="C22" s="22" t="s">
        <v>30</v>
      </c>
      <c r="D22" s="24">
        <v>100</v>
      </c>
      <c r="E22" s="25"/>
      <c r="F22" s="26">
        <v>100</v>
      </c>
      <c r="G22" s="26">
        <v>100</v>
      </c>
      <c r="H22" s="26">
        <v>0</v>
      </c>
      <c r="I22" s="26">
        <v>0</v>
      </c>
      <c r="J22" s="26">
        <v>0</v>
      </c>
      <c r="K22" s="26">
        <v>0</v>
      </c>
      <c r="L22" s="26">
        <v>0</v>
      </c>
      <c r="M22" s="26">
        <v>0</v>
      </c>
      <c r="N22" s="26">
        <v>0</v>
      </c>
      <c r="O22" s="26">
        <v>0</v>
      </c>
      <c r="P22" s="26">
        <v>0</v>
      </c>
      <c r="Q22" s="26">
        <v>0</v>
      </c>
      <c r="R22" s="26">
        <v>0</v>
      </c>
      <c r="S22" s="26">
        <v>0</v>
      </c>
      <c r="T22" s="26">
        <v>0</v>
      </c>
      <c r="U22" s="26">
        <v>0</v>
      </c>
      <c r="V22" s="26">
        <v>0</v>
      </c>
      <c r="W22" s="26">
        <v>100</v>
      </c>
      <c r="X22" s="26">
        <v>0</v>
      </c>
      <c r="Y22" s="26">
        <v>0</v>
      </c>
      <c r="Z22" s="26">
        <v>0</v>
      </c>
      <c r="AA22" s="26">
        <v>0</v>
      </c>
      <c r="AB22" s="26">
        <v>0</v>
      </c>
      <c r="AC22" s="26">
        <v>0</v>
      </c>
      <c r="AD22" s="26">
        <v>0</v>
      </c>
      <c r="AE22" s="26">
        <v>0</v>
      </c>
      <c r="AF22" s="26">
        <v>100</v>
      </c>
      <c r="AG22" s="26">
        <v>0</v>
      </c>
      <c r="AH22" s="26">
        <v>0</v>
      </c>
      <c r="AI22" s="4"/>
    </row>
    <row r="23" spans="1:35" ht="45" customHeight="1">
      <c r="A23" s="17" t="s">
        <v>31</v>
      </c>
      <c r="B23" s="18" t="s">
        <v>32</v>
      </c>
      <c r="C23" s="18" t="s">
        <v>33</v>
      </c>
      <c r="D23" s="19">
        <v>0</v>
      </c>
      <c r="E23" s="20"/>
      <c r="F23" s="21">
        <v>0</v>
      </c>
      <c r="G23" s="21">
        <v>0</v>
      </c>
      <c r="H23" s="21">
        <v>0</v>
      </c>
      <c r="I23" s="21">
        <v>0</v>
      </c>
      <c r="J23" s="21">
        <v>0</v>
      </c>
      <c r="K23" s="21">
        <v>0</v>
      </c>
      <c r="L23" s="21">
        <v>0</v>
      </c>
      <c r="M23" s="21">
        <v>0</v>
      </c>
      <c r="N23" s="21">
        <v>0</v>
      </c>
      <c r="O23" s="21">
        <v>0</v>
      </c>
      <c r="P23" s="21">
        <v>0</v>
      </c>
      <c r="Q23" s="21">
        <v>0</v>
      </c>
      <c r="R23" s="21">
        <v>0</v>
      </c>
      <c r="S23" s="21">
        <v>0</v>
      </c>
      <c r="T23" s="21">
        <v>0</v>
      </c>
      <c r="U23" s="21">
        <v>0</v>
      </c>
      <c r="V23" s="21">
        <v>0</v>
      </c>
      <c r="W23" s="21">
        <v>0</v>
      </c>
      <c r="X23" s="21">
        <v>0</v>
      </c>
      <c r="Y23" s="21">
        <v>0</v>
      </c>
      <c r="Z23" s="21">
        <v>0</v>
      </c>
      <c r="AA23" s="21">
        <v>0</v>
      </c>
      <c r="AB23" s="21">
        <v>0</v>
      </c>
      <c r="AC23" s="21">
        <v>0</v>
      </c>
      <c r="AD23" s="21">
        <v>0</v>
      </c>
      <c r="AE23" s="21">
        <v>0</v>
      </c>
      <c r="AF23" s="21">
        <v>0</v>
      </c>
      <c r="AG23" s="21">
        <v>0</v>
      </c>
      <c r="AH23" s="21">
        <v>0</v>
      </c>
      <c r="AI23" s="4"/>
    </row>
    <row r="24" spans="1:35" ht="45" customHeight="1">
      <c r="A24" s="17" t="s">
        <v>34</v>
      </c>
      <c r="B24" s="18" t="s">
        <v>32</v>
      </c>
      <c r="C24" s="18" t="s">
        <v>35</v>
      </c>
      <c r="D24" s="19">
        <v>10</v>
      </c>
      <c r="E24" s="20"/>
      <c r="F24" s="21">
        <v>10</v>
      </c>
      <c r="G24" s="21">
        <v>10</v>
      </c>
      <c r="H24" s="21">
        <v>0</v>
      </c>
      <c r="I24" s="21">
        <v>0</v>
      </c>
      <c r="J24" s="21">
        <v>0</v>
      </c>
      <c r="K24" s="21">
        <v>0</v>
      </c>
      <c r="L24" s="21">
        <v>0</v>
      </c>
      <c r="M24" s="21">
        <v>0</v>
      </c>
      <c r="N24" s="21">
        <v>0</v>
      </c>
      <c r="O24" s="21">
        <v>0</v>
      </c>
      <c r="P24" s="21">
        <v>0</v>
      </c>
      <c r="Q24" s="21">
        <v>0</v>
      </c>
      <c r="R24" s="21">
        <v>0</v>
      </c>
      <c r="S24" s="21">
        <v>0</v>
      </c>
      <c r="T24" s="21">
        <v>0</v>
      </c>
      <c r="U24" s="21">
        <v>0</v>
      </c>
      <c r="V24" s="21">
        <v>0</v>
      </c>
      <c r="W24" s="21">
        <v>0</v>
      </c>
      <c r="X24" s="21">
        <v>0</v>
      </c>
      <c r="Y24" s="21">
        <v>0</v>
      </c>
      <c r="Z24" s="21">
        <v>0</v>
      </c>
      <c r="AA24" s="21">
        <v>0</v>
      </c>
      <c r="AB24" s="21">
        <v>0</v>
      </c>
      <c r="AC24" s="21">
        <v>0</v>
      </c>
      <c r="AD24" s="21">
        <v>0</v>
      </c>
      <c r="AE24" s="21">
        <v>0</v>
      </c>
      <c r="AF24" s="21">
        <v>0</v>
      </c>
      <c r="AG24" s="21">
        <v>0</v>
      </c>
      <c r="AH24" s="21">
        <v>10</v>
      </c>
      <c r="AI24" s="4"/>
    </row>
    <row r="25" spans="1:35" ht="40.5" customHeight="1">
      <c r="A25" s="17" t="s">
        <v>36</v>
      </c>
      <c r="B25" s="18" t="s">
        <v>32</v>
      </c>
      <c r="C25" s="18" t="s">
        <v>37</v>
      </c>
      <c r="D25" s="19">
        <v>1000</v>
      </c>
      <c r="E25" s="20"/>
      <c r="F25" s="21">
        <v>1000</v>
      </c>
      <c r="G25" s="21">
        <v>1000</v>
      </c>
      <c r="H25" s="21">
        <v>0</v>
      </c>
      <c r="I25" s="21">
        <v>0</v>
      </c>
      <c r="J25" s="21">
        <v>0</v>
      </c>
      <c r="K25" s="21">
        <v>0</v>
      </c>
      <c r="L25" s="21">
        <v>0</v>
      </c>
      <c r="M25" s="21">
        <v>0</v>
      </c>
      <c r="N25" s="21">
        <v>0</v>
      </c>
      <c r="O25" s="21">
        <v>0</v>
      </c>
      <c r="P25" s="21">
        <v>0</v>
      </c>
      <c r="Q25" s="21">
        <v>0</v>
      </c>
      <c r="R25" s="21">
        <v>0</v>
      </c>
      <c r="S25" s="21">
        <v>0</v>
      </c>
      <c r="T25" s="21">
        <v>0</v>
      </c>
      <c r="U25" s="21">
        <v>0</v>
      </c>
      <c r="V25" s="21">
        <v>0</v>
      </c>
      <c r="W25" s="21">
        <v>1000</v>
      </c>
      <c r="X25" s="21">
        <v>0</v>
      </c>
      <c r="Y25" s="21">
        <v>0</v>
      </c>
      <c r="Z25" s="21">
        <v>0</v>
      </c>
      <c r="AA25" s="21">
        <v>0</v>
      </c>
      <c r="AB25" s="21">
        <v>0</v>
      </c>
      <c r="AC25" s="21">
        <v>0</v>
      </c>
      <c r="AD25" s="21">
        <v>0</v>
      </c>
      <c r="AE25" s="21">
        <v>0</v>
      </c>
      <c r="AF25" s="21">
        <v>1000</v>
      </c>
      <c r="AG25" s="21">
        <v>0</v>
      </c>
      <c r="AH25" s="21">
        <v>0</v>
      </c>
      <c r="AI25" s="4"/>
    </row>
    <row r="26" spans="1:35" ht="75" customHeight="1">
      <c r="A26" s="14" t="s">
        <v>17</v>
      </c>
      <c r="B26" s="23"/>
      <c r="C26" s="22" t="s">
        <v>38</v>
      </c>
      <c r="D26" s="24" t="s">
        <v>39</v>
      </c>
      <c r="E26" s="25"/>
      <c r="F26" s="26" t="s">
        <v>39</v>
      </c>
      <c r="G26" s="26" t="s">
        <v>39</v>
      </c>
      <c r="H26" s="26">
        <v>0</v>
      </c>
      <c r="I26" s="26">
        <v>0</v>
      </c>
      <c r="J26" s="26">
        <v>0</v>
      </c>
      <c r="K26" s="26">
        <v>0</v>
      </c>
      <c r="L26" s="26">
        <v>0</v>
      </c>
      <c r="M26" s="26">
        <v>0</v>
      </c>
      <c r="N26" s="26">
        <v>0</v>
      </c>
      <c r="O26" s="26">
        <v>0</v>
      </c>
      <c r="P26" s="26">
        <v>0</v>
      </c>
      <c r="Q26" s="26">
        <v>0</v>
      </c>
      <c r="R26" s="26">
        <v>0</v>
      </c>
      <c r="S26" s="26">
        <v>0</v>
      </c>
      <c r="T26" s="26">
        <v>0</v>
      </c>
      <c r="U26" s="26">
        <v>0</v>
      </c>
      <c r="V26" s="26">
        <v>0</v>
      </c>
      <c r="W26" s="26" t="s">
        <v>40</v>
      </c>
      <c r="X26" s="26">
        <v>0</v>
      </c>
      <c r="Y26" s="26">
        <v>0</v>
      </c>
      <c r="Z26" s="26">
        <v>0</v>
      </c>
      <c r="AA26" s="26">
        <v>0</v>
      </c>
      <c r="AB26" s="26">
        <v>0</v>
      </c>
      <c r="AC26" s="26">
        <v>0</v>
      </c>
      <c r="AD26" s="26">
        <v>0</v>
      </c>
      <c r="AE26" s="26">
        <v>0</v>
      </c>
      <c r="AF26" s="26" t="s">
        <v>40</v>
      </c>
      <c r="AG26" s="26">
        <v>0</v>
      </c>
      <c r="AH26" s="26">
        <v>10</v>
      </c>
      <c r="AI26" s="4"/>
    </row>
    <row r="27" spans="1:35" ht="45" customHeight="1">
      <c r="A27" s="17" t="s">
        <v>41</v>
      </c>
      <c r="B27" s="18" t="s">
        <v>42</v>
      </c>
      <c r="C27" s="18" t="s">
        <v>43</v>
      </c>
      <c r="D27" s="19">
        <v>0</v>
      </c>
      <c r="E27" s="20"/>
      <c r="F27" s="21">
        <v>0</v>
      </c>
      <c r="G27" s="21">
        <v>0</v>
      </c>
      <c r="H27" s="21">
        <v>0</v>
      </c>
      <c r="I27" s="21">
        <v>0</v>
      </c>
      <c r="J27" s="21">
        <v>0</v>
      </c>
      <c r="K27" s="21">
        <v>0</v>
      </c>
      <c r="L27" s="21">
        <v>0</v>
      </c>
      <c r="M27" s="21">
        <v>0</v>
      </c>
      <c r="N27" s="21">
        <v>0</v>
      </c>
      <c r="O27" s="21">
        <v>0</v>
      </c>
      <c r="P27" s="21">
        <v>0</v>
      </c>
      <c r="Q27" s="21">
        <v>0</v>
      </c>
      <c r="R27" s="21">
        <v>0</v>
      </c>
      <c r="S27" s="21">
        <v>0</v>
      </c>
      <c r="T27" s="21">
        <v>0</v>
      </c>
      <c r="U27" s="21">
        <v>0</v>
      </c>
      <c r="V27" s="21">
        <v>0</v>
      </c>
      <c r="W27" s="21">
        <v>0</v>
      </c>
      <c r="X27" s="21">
        <v>0</v>
      </c>
      <c r="Y27" s="21">
        <v>0</v>
      </c>
      <c r="Z27" s="21">
        <v>0</v>
      </c>
      <c r="AA27" s="21">
        <v>0</v>
      </c>
      <c r="AB27" s="21">
        <v>0</v>
      </c>
      <c r="AC27" s="21">
        <v>0</v>
      </c>
      <c r="AD27" s="21">
        <v>0</v>
      </c>
      <c r="AE27" s="21">
        <v>0</v>
      </c>
      <c r="AF27" s="21">
        <v>0</v>
      </c>
      <c r="AG27" s="21">
        <v>0</v>
      </c>
      <c r="AH27" s="21">
        <v>0</v>
      </c>
      <c r="AI27" s="4"/>
    </row>
    <row r="28" spans="1:35" ht="45" customHeight="1">
      <c r="A28" s="17" t="s">
        <v>44</v>
      </c>
      <c r="B28" s="18" t="s">
        <v>42</v>
      </c>
      <c r="C28" s="18" t="s">
        <v>45</v>
      </c>
      <c r="D28" s="19">
        <v>0</v>
      </c>
      <c r="E28" s="20"/>
      <c r="F28" s="21">
        <v>0</v>
      </c>
      <c r="G28" s="21">
        <v>0</v>
      </c>
      <c r="H28" s="21">
        <v>0</v>
      </c>
      <c r="I28" s="21">
        <v>0</v>
      </c>
      <c r="J28" s="21">
        <v>0</v>
      </c>
      <c r="K28" s="21">
        <v>0</v>
      </c>
      <c r="L28" s="21">
        <v>0</v>
      </c>
      <c r="M28" s="21">
        <v>0</v>
      </c>
      <c r="N28" s="21">
        <v>0</v>
      </c>
      <c r="O28" s="21">
        <v>0</v>
      </c>
      <c r="P28" s="21">
        <v>0</v>
      </c>
      <c r="Q28" s="21">
        <v>0</v>
      </c>
      <c r="R28" s="21">
        <v>0</v>
      </c>
      <c r="S28" s="21">
        <v>0</v>
      </c>
      <c r="T28" s="21">
        <v>0</v>
      </c>
      <c r="U28" s="21">
        <v>0</v>
      </c>
      <c r="V28" s="21">
        <v>0</v>
      </c>
      <c r="W28" s="21">
        <v>0</v>
      </c>
      <c r="X28" s="21">
        <v>0</v>
      </c>
      <c r="Y28" s="21">
        <v>0</v>
      </c>
      <c r="Z28" s="21">
        <v>0</v>
      </c>
      <c r="AA28" s="21">
        <v>0</v>
      </c>
      <c r="AB28" s="21">
        <v>0</v>
      </c>
      <c r="AC28" s="21">
        <v>0</v>
      </c>
      <c r="AD28" s="21">
        <v>0</v>
      </c>
      <c r="AE28" s="21">
        <v>0</v>
      </c>
      <c r="AF28" s="21">
        <v>0</v>
      </c>
      <c r="AG28" s="21">
        <v>0</v>
      </c>
      <c r="AH28" s="21">
        <v>0</v>
      </c>
      <c r="AI28" s="4"/>
    </row>
    <row r="29" spans="1:35" ht="75" customHeight="1">
      <c r="A29" s="14" t="s">
        <v>17</v>
      </c>
      <c r="B29" s="23"/>
      <c r="C29" s="22" t="s">
        <v>46</v>
      </c>
      <c r="D29" s="24">
        <v>0</v>
      </c>
      <c r="E29" s="25"/>
      <c r="F29" s="26">
        <v>0</v>
      </c>
      <c r="G29" s="26">
        <v>0</v>
      </c>
      <c r="H29" s="26">
        <v>0</v>
      </c>
      <c r="I29" s="26">
        <v>0</v>
      </c>
      <c r="J29" s="26">
        <v>0</v>
      </c>
      <c r="K29" s="26">
        <v>0</v>
      </c>
      <c r="L29" s="26">
        <v>0</v>
      </c>
      <c r="M29" s="26">
        <v>0</v>
      </c>
      <c r="N29" s="26">
        <v>0</v>
      </c>
      <c r="O29" s="26">
        <v>0</v>
      </c>
      <c r="P29" s="26">
        <v>0</v>
      </c>
      <c r="Q29" s="26">
        <v>0</v>
      </c>
      <c r="R29" s="26">
        <v>0</v>
      </c>
      <c r="S29" s="26">
        <v>0</v>
      </c>
      <c r="T29" s="26">
        <v>0</v>
      </c>
      <c r="U29" s="26">
        <v>0</v>
      </c>
      <c r="V29" s="26">
        <v>0</v>
      </c>
      <c r="W29" s="26">
        <v>0</v>
      </c>
      <c r="X29" s="26">
        <v>0</v>
      </c>
      <c r="Y29" s="26">
        <v>0</v>
      </c>
      <c r="Z29" s="26">
        <v>0</v>
      </c>
      <c r="AA29" s="26">
        <v>0</v>
      </c>
      <c r="AB29" s="26">
        <v>0</v>
      </c>
      <c r="AC29" s="26">
        <v>0</v>
      </c>
      <c r="AD29" s="26">
        <v>0</v>
      </c>
      <c r="AE29" s="26">
        <v>0</v>
      </c>
      <c r="AF29" s="26">
        <v>0</v>
      </c>
      <c r="AG29" s="26">
        <v>0</v>
      </c>
      <c r="AH29" s="26">
        <v>0</v>
      </c>
      <c r="AI29" s="4"/>
    </row>
    <row r="30" spans="1:35" ht="42" customHeight="1">
      <c r="A30" s="17" t="s">
        <v>47</v>
      </c>
      <c r="B30" s="18" t="s">
        <v>48</v>
      </c>
      <c r="C30" s="18" t="s">
        <v>49</v>
      </c>
      <c r="D30" s="19">
        <v>200</v>
      </c>
      <c r="E30" s="20"/>
      <c r="F30" s="21">
        <v>200</v>
      </c>
      <c r="G30" s="21">
        <v>200</v>
      </c>
      <c r="H30" s="21">
        <v>0</v>
      </c>
      <c r="I30" s="21">
        <v>0</v>
      </c>
      <c r="J30" s="21">
        <v>0</v>
      </c>
      <c r="K30" s="21">
        <v>0</v>
      </c>
      <c r="L30" s="21">
        <v>0</v>
      </c>
      <c r="M30" s="21">
        <v>0</v>
      </c>
      <c r="N30" s="21">
        <v>0</v>
      </c>
      <c r="O30" s="21">
        <v>0</v>
      </c>
      <c r="P30" s="21">
        <v>0</v>
      </c>
      <c r="Q30" s="21">
        <v>0</v>
      </c>
      <c r="R30" s="21">
        <v>0</v>
      </c>
      <c r="S30" s="21">
        <v>0</v>
      </c>
      <c r="T30" s="21">
        <v>0</v>
      </c>
      <c r="U30" s="21">
        <v>0</v>
      </c>
      <c r="V30" s="21">
        <v>0</v>
      </c>
      <c r="W30" s="21">
        <v>200</v>
      </c>
      <c r="X30" s="21">
        <v>200</v>
      </c>
      <c r="Y30" s="21">
        <v>200</v>
      </c>
      <c r="Z30" s="21">
        <v>0</v>
      </c>
      <c r="AA30" s="21">
        <v>0</v>
      </c>
      <c r="AB30" s="21">
        <v>0</v>
      </c>
      <c r="AC30" s="21">
        <v>0</v>
      </c>
      <c r="AD30" s="21">
        <v>0</v>
      </c>
      <c r="AE30" s="21">
        <v>0</v>
      </c>
      <c r="AF30" s="21">
        <v>0</v>
      </c>
      <c r="AG30" s="21">
        <v>0</v>
      </c>
      <c r="AH30" s="21">
        <v>0</v>
      </c>
      <c r="AI30" s="4"/>
    </row>
    <row r="31" spans="1:35" ht="30" customHeight="1">
      <c r="A31" s="17" t="s">
        <v>50</v>
      </c>
      <c r="B31" s="18" t="s">
        <v>48</v>
      </c>
      <c r="C31" s="18" t="s">
        <v>51</v>
      </c>
      <c r="D31" s="19">
        <v>0</v>
      </c>
      <c r="E31" s="20"/>
      <c r="F31" s="21">
        <v>0</v>
      </c>
      <c r="G31" s="21">
        <v>0</v>
      </c>
      <c r="H31" s="21">
        <v>0</v>
      </c>
      <c r="I31" s="21">
        <v>0</v>
      </c>
      <c r="J31" s="21">
        <v>0</v>
      </c>
      <c r="K31" s="21">
        <v>0</v>
      </c>
      <c r="L31" s="21">
        <v>0</v>
      </c>
      <c r="M31" s="21">
        <v>0</v>
      </c>
      <c r="N31" s="21">
        <v>0</v>
      </c>
      <c r="O31" s="21">
        <v>0</v>
      </c>
      <c r="P31" s="21">
        <v>0</v>
      </c>
      <c r="Q31" s="21">
        <v>0</v>
      </c>
      <c r="R31" s="21">
        <v>0</v>
      </c>
      <c r="S31" s="21">
        <v>0</v>
      </c>
      <c r="T31" s="21">
        <v>0</v>
      </c>
      <c r="U31" s="21">
        <v>0</v>
      </c>
      <c r="V31" s="21">
        <v>0</v>
      </c>
      <c r="W31" s="21">
        <v>0</v>
      </c>
      <c r="X31" s="21">
        <v>0</v>
      </c>
      <c r="Y31" s="21">
        <v>0</v>
      </c>
      <c r="Z31" s="21">
        <v>0</v>
      </c>
      <c r="AA31" s="21">
        <v>0</v>
      </c>
      <c r="AB31" s="21">
        <v>0</v>
      </c>
      <c r="AC31" s="21">
        <v>0</v>
      </c>
      <c r="AD31" s="21">
        <v>0</v>
      </c>
      <c r="AE31" s="21">
        <v>0</v>
      </c>
      <c r="AF31" s="21">
        <v>0</v>
      </c>
      <c r="AG31" s="21">
        <v>0</v>
      </c>
      <c r="AH31" s="21">
        <v>0</v>
      </c>
      <c r="AI31" s="4"/>
    </row>
    <row r="32" spans="1:35" ht="45" customHeight="1">
      <c r="A32" s="17" t="s">
        <v>52</v>
      </c>
      <c r="B32" s="18" t="s">
        <v>48</v>
      </c>
      <c r="C32" s="18" t="s">
        <v>53</v>
      </c>
      <c r="D32" s="19">
        <v>0</v>
      </c>
      <c r="E32" s="20"/>
      <c r="F32" s="21">
        <v>0</v>
      </c>
      <c r="G32" s="21">
        <v>0</v>
      </c>
      <c r="H32" s="21">
        <v>0</v>
      </c>
      <c r="I32" s="21">
        <v>0</v>
      </c>
      <c r="J32" s="21">
        <v>0</v>
      </c>
      <c r="K32" s="21">
        <v>0</v>
      </c>
      <c r="L32" s="21">
        <v>0</v>
      </c>
      <c r="M32" s="21">
        <v>0</v>
      </c>
      <c r="N32" s="21">
        <v>0</v>
      </c>
      <c r="O32" s="21">
        <v>0</v>
      </c>
      <c r="P32" s="21">
        <v>0</v>
      </c>
      <c r="Q32" s="21">
        <v>0</v>
      </c>
      <c r="R32" s="21">
        <v>0</v>
      </c>
      <c r="S32" s="21">
        <v>0</v>
      </c>
      <c r="T32" s="21">
        <v>0</v>
      </c>
      <c r="U32" s="21">
        <v>0</v>
      </c>
      <c r="V32" s="21">
        <v>0</v>
      </c>
      <c r="W32" s="21">
        <v>0</v>
      </c>
      <c r="X32" s="21">
        <v>0</v>
      </c>
      <c r="Y32" s="21">
        <v>0</v>
      </c>
      <c r="Z32" s="21">
        <v>0</v>
      </c>
      <c r="AA32" s="21">
        <v>0</v>
      </c>
      <c r="AB32" s="21">
        <v>0</v>
      </c>
      <c r="AC32" s="21">
        <v>0</v>
      </c>
      <c r="AD32" s="21">
        <v>0</v>
      </c>
      <c r="AE32" s="21">
        <v>0</v>
      </c>
      <c r="AF32" s="21">
        <v>0</v>
      </c>
      <c r="AG32" s="21">
        <v>0</v>
      </c>
      <c r="AH32" s="21">
        <v>0</v>
      </c>
      <c r="AI32" s="4"/>
    </row>
    <row r="33" spans="1:35" ht="41.25" customHeight="1">
      <c r="A33" s="17" t="s">
        <v>54</v>
      </c>
      <c r="B33" s="18" t="s">
        <v>48</v>
      </c>
      <c r="C33" s="18" t="s">
        <v>55</v>
      </c>
      <c r="D33" s="19">
        <v>0</v>
      </c>
      <c r="E33" s="20"/>
      <c r="F33" s="21">
        <v>0</v>
      </c>
      <c r="G33" s="21">
        <v>0</v>
      </c>
      <c r="H33" s="21">
        <v>0</v>
      </c>
      <c r="I33" s="21">
        <v>0</v>
      </c>
      <c r="J33" s="21">
        <v>0</v>
      </c>
      <c r="K33" s="21">
        <v>0</v>
      </c>
      <c r="L33" s="21">
        <v>0</v>
      </c>
      <c r="M33" s="21">
        <v>0</v>
      </c>
      <c r="N33" s="21">
        <v>0</v>
      </c>
      <c r="O33" s="21">
        <v>0</v>
      </c>
      <c r="P33" s="21">
        <v>0</v>
      </c>
      <c r="Q33" s="21">
        <v>0</v>
      </c>
      <c r="R33" s="21">
        <v>0</v>
      </c>
      <c r="S33" s="21">
        <v>0</v>
      </c>
      <c r="T33" s="21">
        <v>0</v>
      </c>
      <c r="U33" s="21">
        <v>0</v>
      </c>
      <c r="V33" s="21">
        <v>0</v>
      </c>
      <c r="W33" s="21">
        <v>0</v>
      </c>
      <c r="X33" s="21">
        <v>0</v>
      </c>
      <c r="Y33" s="21">
        <v>0</v>
      </c>
      <c r="Z33" s="21">
        <v>0</v>
      </c>
      <c r="AA33" s="21">
        <v>0</v>
      </c>
      <c r="AB33" s="21">
        <v>0</v>
      </c>
      <c r="AC33" s="21">
        <v>0</v>
      </c>
      <c r="AD33" s="21">
        <v>0</v>
      </c>
      <c r="AE33" s="21">
        <v>0</v>
      </c>
      <c r="AF33" s="21">
        <v>0</v>
      </c>
      <c r="AG33" s="21">
        <v>0</v>
      </c>
      <c r="AH33" s="21">
        <v>0</v>
      </c>
      <c r="AI33" s="4"/>
    </row>
    <row r="34" spans="1:35" ht="45" customHeight="1">
      <c r="A34" s="17" t="s">
        <v>56</v>
      </c>
      <c r="B34" s="18" t="s">
        <v>48</v>
      </c>
      <c r="C34" s="18" t="s">
        <v>57</v>
      </c>
      <c r="D34" s="19">
        <v>0</v>
      </c>
      <c r="E34" s="20"/>
      <c r="F34" s="21">
        <v>0</v>
      </c>
      <c r="G34" s="21">
        <v>0</v>
      </c>
      <c r="H34" s="21">
        <v>0</v>
      </c>
      <c r="I34" s="21">
        <v>0</v>
      </c>
      <c r="J34" s="21">
        <v>0</v>
      </c>
      <c r="K34" s="21">
        <v>0</v>
      </c>
      <c r="L34" s="21">
        <v>0</v>
      </c>
      <c r="M34" s="21">
        <v>0</v>
      </c>
      <c r="N34" s="21">
        <v>0</v>
      </c>
      <c r="O34" s="21">
        <v>0</v>
      </c>
      <c r="P34" s="21">
        <v>0</v>
      </c>
      <c r="Q34" s="21">
        <v>0</v>
      </c>
      <c r="R34" s="21">
        <v>0</v>
      </c>
      <c r="S34" s="21">
        <v>0</v>
      </c>
      <c r="T34" s="21">
        <v>0</v>
      </c>
      <c r="U34" s="21">
        <v>0</v>
      </c>
      <c r="V34" s="21">
        <v>0</v>
      </c>
      <c r="W34" s="21">
        <v>0</v>
      </c>
      <c r="X34" s="21">
        <v>0</v>
      </c>
      <c r="Y34" s="21">
        <v>0</v>
      </c>
      <c r="Z34" s="21">
        <v>0</v>
      </c>
      <c r="AA34" s="21">
        <v>0</v>
      </c>
      <c r="AB34" s="21">
        <v>0</v>
      </c>
      <c r="AC34" s="21">
        <v>0</v>
      </c>
      <c r="AD34" s="21">
        <v>0</v>
      </c>
      <c r="AE34" s="21">
        <v>0</v>
      </c>
      <c r="AF34" s="21">
        <v>0</v>
      </c>
      <c r="AG34" s="21">
        <v>0</v>
      </c>
      <c r="AH34" s="21">
        <v>0</v>
      </c>
      <c r="AI34" s="4"/>
    </row>
    <row r="35" spans="1:35" ht="30" customHeight="1">
      <c r="A35" s="17" t="s">
        <v>58</v>
      </c>
      <c r="B35" s="18" t="s">
        <v>48</v>
      </c>
      <c r="C35" s="18" t="s">
        <v>59</v>
      </c>
      <c r="D35" s="19">
        <v>0</v>
      </c>
      <c r="E35" s="20"/>
      <c r="F35" s="21">
        <v>0</v>
      </c>
      <c r="G35" s="21">
        <v>0</v>
      </c>
      <c r="H35" s="21">
        <v>0</v>
      </c>
      <c r="I35" s="21">
        <v>0</v>
      </c>
      <c r="J35" s="21">
        <v>0</v>
      </c>
      <c r="K35" s="21">
        <v>0</v>
      </c>
      <c r="L35" s="21">
        <v>0</v>
      </c>
      <c r="M35" s="21">
        <v>0</v>
      </c>
      <c r="N35" s="21">
        <v>0</v>
      </c>
      <c r="O35" s="21">
        <v>0</v>
      </c>
      <c r="P35" s="21">
        <v>0</v>
      </c>
      <c r="Q35" s="21">
        <v>0</v>
      </c>
      <c r="R35" s="21">
        <v>0</v>
      </c>
      <c r="S35" s="21">
        <v>0</v>
      </c>
      <c r="T35" s="21">
        <v>0</v>
      </c>
      <c r="U35" s="21">
        <v>0</v>
      </c>
      <c r="V35" s="21">
        <v>0</v>
      </c>
      <c r="W35" s="21">
        <v>0</v>
      </c>
      <c r="X35" s="21">
        <v>0</v>
      </c>
      <c r="Y35" s="21">
        <v>0</v>
      </c>
      <c r="Z35" s="21">
        <v>0</v>
      </c>
      <c r="AA35" s="21">
        <v>0</v>
      </c>
      <c r="AB35" s="21">
        <v>0</v>
      </c>
      <c r="AC35" s="21">
        <v>0</v>
      </c>
      <c r="AD35" s="21">
        <v>0</v>
      </c>
      <c r="AE35" s="21">
        <v>0</v>
      </c>
      <c r="AF35" s="21">
        <v>0</v>
      </c>
      <c r="AG35" s="21">
        <v>0</v>
      </c>
      <c r="AH35" s="21">
        <v>0</v>
      </c>
      <c r="AI35" s="4"/>
    </row>
    <row r="36" spans="1:35" ht="75" customHeight="1">
      <c r="A36" s="14" t="s">
        <v>17</v>
      </c>
      <c r="B36" s="23"/>
      <c r="C36" s="22" t="s">
        <v>60</v>
      </c>
      <c r="D36" s="24">
        <v>200</v>
      </c>
      <c r="E36" s="25"/>
      <c r="F36" s="26">
        <v>200</v>
      </c>
      <c r="G36" s="26">
        <v>200</v>
      </c>
      <c r="H36" s="26">
        <v>0</v>
      </c>
      <c r="I36" s="26">
        <v>0</v>
      </c>
      <c r="J36" s="26">
        <v>0</v>
      </c>
      <c r="K36" s="26">
        <v>0</v>
      </c>
      <c r="L36" s="26">
        <v>0</v>
      </c>
      <c r="M36" s="26">
        <v>0</v>
      </c>
      <c r="N36" s="26">
        <v>0</v>
      </c>
      <c r="O36" s="26">
        <v>0</v>
      </c>
      <c r="P36" s="26">
        <v>0</v>
      </c>
      <c r="Q36" s="26">
        <v>0</v>
      </c>
      <c r="R36" s="26">
        <v>0</v>
      </c>
      <c r="S36" s="26">
        <v>0</v>
      </c>
      <c r="T36" s="26">
        <v>0</v>
      </c>
      <c r="U36" s="26">
        <v>0</v>
      </c>
      <c r="V36" s="26">
        <v>0</v>
      </c>
      <c r="W36" s="26">
        <v>200</v>
      </c>
      <c r="X36" s="26">
        <v>200</v>
      </c>
      <c r="Y36" s="26">
        <v>200</v>
      </c>
      <c r="Z36" s="26">
        <v>0</v>
      </c>
      <c r="AA36" s="26">
        <v>0</v>
      </c>
      <c r="AB36" s="26">
        <v>0</v>
      </c>
      <c r="AC36" s="26">
        <v>0</v>
      </c>
      <c r="AD36" s="26">
        <v>0</v>
      </c>
      <c r="AE36" s="26">
        <v>0</v>
      </c>
      <c r="AF36" s="26">
        <v>0</v>
      </c>
      <c r="AG36" s="26">
        <v>0</v>
      </c>
      <c r="AH36" s="26">
        <v>0</v>
      </c>
      <c r="AI36" s="4"/>
    </row>
    <row r="37" spans="1:35" ht="60" customHeight="1">
      <c r="A37" s="14" t="s">
        <v>17</v>
      </c>
      <c r="B37" s="23"/>
      <c r="C37" s="28" t="s">
        <v>61</v>
      </c>
      <c r="D37" s="24" t="s">
        <v>62</v>
      </c>
      <c r="E37" s="25"/>
      <c r="F37" s="26" t="s">
        <v>62</v>
      </c>
      <c r="G37" s="26" t="s">
        <v>62</v>
      </c>
      <c r="H37" s="26">
        <v>0</v>
      </c>
      <c r="I37" s="26">
        <v>0</v>
      </c>
      <c r="J37" s="26">
        <v>0</v>
      </c>
      <c r="K37" s="26">
        <v>0</v>
      </c>
      <c r="L37" s="26">
        <v>0</v>
      </c>
      <c r="M37" s="26">
        <v>0</v>
      </c>
      <c r="N37" s="26">
        <v>0</v>
      </c>
      <c r="O37" s="26">
        <v>0</v>
      </c>
      <c r="P37" s="26">
        <v>0</v>
      </c>
      <c r="Q37" s="26">
        <v>0</v>
      </c>
      <c r="R37" s="26">
        <v>0</v>
      </c>
      <c r="S37" s="26">
        <v>0</v>
      </c>
      <c r="T37" s="26">
        <v>0</v>
      </c>
      <c r="U37" s="26">
        <v>0</v>
      </c>
      <c r="V37" s="26">
        <v>0</v>
      </c>
      <c r="W37" s="26" t="s">
        <v>63</v>
      </c>
      <c r="X37" s="26">
        <v>200</v>
      </c>
      <c r="Y37" s="26">
        <v>200</v>
      </c>
      <c r="Z37" s="26">
        <v>0</v>
      </c>
      <c r="AA37" s="26">
        <v>0</v>
      </c>
      <c r="AB37" s="26">
        <v>0</v>
      </c>
      <c r="AC37" s="26">
        <v>0</v>
      </c>
      <c r="AD37" s="26">
        <v>0</v>
      </c>
      <c r="AE37" s="26">
        <v>0</v>
      </c>
      <c r="AF37" s="26" t="s">
        <v>64</v>
      </c>
      <c r="AG37" s="26">
        <v>0</v>
      </c>
      <c r="AH37" s="26">
        <v>10</v>
      </c>
      <c r="AI37" s="4"/>
    </row>
    <row r="38" ht="15">
      <c r="AI38" s="4"/>
    </row>
  </sheetData>
  <sheetProtection/>
  <mergeCells count="34">
    <mergeCell ref="D34:E34"/>
    <mergeCell ref="D35:E35"/>
    <mergeCell ref="D36:E36"/>
    <mergeCell ref="D37:E37"/>
    <mergeCell ref="D28:E28"/>
    <mergeCell ref="D29:E29"/>
    <mergeCell ref="D30:E30"/>
    <mergeCell ref="D31:E31"/>
    <mergeCell ref="D32:E32"/>
    <mergeCell ref="D33:E33"/>
    <mergeCell ref="D22:E22"/>
    <mergeCell ref="D23:E23"/>
    <mergeCell ref="D24:E24"/>
    <mergeCell ref="D25:E25"/>
    <mergeCell ref="D26:E26"/>
    <mergeCell ref="D27:E27"/>
    <mergeCell ref="D16:E16"/>
    <mergeCell ref="D17:E17"/>
    <mergeCell ref="D18:E18"/>
    <mergeCell ref="D19:E19"/>
    <mergeCell ref="D20:E20"/>
    <mergeCell ref="D21:E21"/>
    <mergeCell ref="D10:E10"/>
    <mergeCell ref="D11:E11"/>
    <mergeCell ref="D12:E12"/>
    <mergeCell ref="D13:E13"/>
    <mergeCell ref="D14:E14"/>
    <mergeCell ref="D15:E15"/>
    <mergeCell ref="A2:AH2"/>
    <mergeCell ref="A3:AH3"/>
    <mergeCell ref="A4:AH4"/>
    <mergeCell ref="A7:A9"/>
    <mergeCell ref="B7:B9"/>
    <mergeCell ref="C7:C9"/>
  </mergeCells>
  <printOptions/>
  <pageMargins left="0.3472222222222222" right="0.1388888888888889" top="0.1388888888888889" bottom="0.1388888888888889" header="0.3" footer="0.3"/>
  <pageSetup fitToHeight="0" fitToWidth="1" horizontalDpi="600" verticalDpi="600" orientation="landscape" paperSize="9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dcterms:created xsi:type="dcterms:W3CDTF">2014-08-05T05:40:38Z</dcterms:created>
  <dcterms:modified xsi:type="dcterms:W3CDTF">2014-08-05T05:50:35Z</dcterms:modified>
  <cp:category/>
  <cp:version/>
  <cp:contentType/>
  <cp:contentStatus/>
</cp:coreProperties>
</file>